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/>
  <mc:AlternateContent xmlns:mc="http://schemas.openxmlformats.org/markup-compatibility/2006">
    <mc:Choice Requires="x15">
      <x15ac:absPath xmlns:x15ac="http://schemas.microsoft.com/office/spreadsheetml/2010/11/ac" url="C:\Users\A.Spałek\Documents\INWESTYCJE\INWESTYCJE 2020\Ubezpieczenie mienia\SIWZ i załączniki\"/>
    </mc:Choice>
  </mc:AlternateContent>
  <xr:revisionPtr revIDLastSave="0" documentId="8_{A106E1D8-212C-4329-B220-9DFE9A0D4E8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Zał. A ogień" sheetId="1" r:id="rId1"/>
    <sheet name="Arkusz1" sheetId="3" r:id="rId2"/>
  </sheets>
  <definedNames>
    <definedName name="_xlnm.Print_Area" localSheetId="0">'Zał. A ogień'!$A$1:$K$20</definedName>
    <definedName name="_xlnm.Print_Titles" localSheetId="0">'Zał. A ogień'!$2:$2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1" l="1"/>
  <c r="E15" i="1" l="1"/>
  <c r="E16" i="1" s="1"/>
  <c r="C16" i="1"/>
  <c r="F16" i="1"/>
  <c r="H13" i="1"/>
  <c r="H15" i="1"/>
  <c r="H12" i="1"/>
  <c r="H14" i="1"/>
  <c r="H3" i="1"/>
  <c r="H6" i="1"/>
  <c r="H16" i="1" s="1"/>
  <c r="H8" i="1"/>
  <c r="H9" i="1"/>
  <c r="H4" i="1"/>
  <c r="H10" i="1"/>
  <c r="H7" i="1"/>
  <c r="H11" i="1"/>
  <c r="G16" i="1"/>
  <c r="J16" i="1"/>
  <c r="D16" i="1"/>
  <c r="K16" i="1"/>
  <c r="I16" i="1" l="1"/>
  <c r="C17" i="1" s="1"/>
</calcChain>
</file>

<file path=xl/sharedStrings.xml><?xml version="1.0" encoding="utf-8"?>
<sst xmlns="http://schemas.openxmlformats.org/spreadsheetml/2006/main" count="27" uniqueCount="27">
  <si>
    <t>Centrum Obsługi Placówek Opiekuńczo - Wychowawczych w Goleniowie</t>
  </si>
  <si>
    <t>L.p.</t>
  </si>
  <si>
    <t>Nazwa placówki</t>
  </si>
  <si>
    <t>Budynki</t>
  </si>
  <si>
    <t>Budowle</t>
  </si>
  <si>
    <t>Śr. trwałe (gr. III - VIII wg KŚT)</t>
  </si>
  <si>
    <t>Środki obrotowe</t>
  </si>
  <si>
    <t>Gotówka</t>
  </si>
  <si>
    <t>Powiatowy Urząd Pracy w Goleniowie</t>
  </si>
  <si>
    <t>Specjalistyczna Poradnia Terapeutyczna dla Dzieci, Młodzieży i ich Rodzin w Nowogardzie</t>
  </si>
  <si>
    <t>Poradnia Psychologiczno – Pedagogiczna w Goleniowie</t>
  </si>
  <si>
    <t>Zespół Szkół Specjalnych w Goleniowie</t>
  </si>
  <si>
    <t>Dom Pomocy Społecznej w Nowogardzie</t>
  </si>
  <si>
    <t xml:space="preserve">razem </t>
  </si>
  <si>
    <t>Powiatowe Centrum Pomocy Rodzinie w Goleniowie</t>
  </si>
  <si>
    <t>Specjalny Ośrodek Szkolno -Wychowawczy w Nowogardzie</t>
  </si>
  <si>
    <t>Zespół Szkół Nr 1 w Goleniowie</t>
  </si>
  <si>
    <r>
      <t>Księgozbiory</t>
    </r>
    <r>
      <rPr>
        <b/>
        <vertAlign val="superscript"/>
        <sz val="10"/>
        <rFont val="Times New Roman"/>
        <family val="1"/>
      </rPr>
      <t/>
    </r>
  </si>
  <si>
    <r>
      <t>Mienie pracownicze</t>
    </r>
    <r>
      <rPr>
        <b/>
        <vertAlign val="superscript"/>
        <sz val="10"/>
        <rFont val="Times New Roman"/>
        <family val="1"/>
      </rPr>
      <t>2)</t>
    </r>
  </si>
  <si>
    <t>Ubezpieczenie mienia od wszystkich ryzyk - Przedmiot i suma ubezpieczenia w złotych</t>
  </si>
  <si>
    <t>Łącznie</t>
  </si>
  <si>
    <r>
      <t xml:space="preserve">Mienie osób trzecich </t>
    </r>
    <r>
      <rPr>
        <b/>
        <vertAlign val="superscript"/>
        <sz val="10"/>
        <rFont val="Times New Roman"/>
        <family val="1"/>
      </rPr>
      <t>1)</t>
    </r>
  </si>
  <si>
    <t>Pozostałe środki, w tym niskocenne</t>
  </si>
  <si>
    <t>I Liceum Ogólnokształcące im. ppor. Emilii Gierczak w Nowogardzie</t>
  </si>
  <si>
    <t>Szkoła Muzyczna I Stopnia w Goleniowie</t>
  </si>
  <si>
    <t>Zespół Szkół nr 1 im. Stanisława Staszica w Nowogardzie</t>
  </si>
  <si>
    <t>Starostwo Powiatowe w Goleniowie (wraz z wydziałami WDP i PODGiK)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</si>
</sst>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\-??\ _z_ł_-;_-@_-"/>
  </numFmts>
  <fonts count="8" x14ac:knownFonts="1">
    <font>
      <sz val="10"/>
      <name val="Arial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  <charset val="238"/>
    </font>
    <font>
      <b/>
      <vertAlign val="superscript"/>
      <sz val="10"/>
      <name val="Times New Roman"/>
      <family val="1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ill="0" applyBorder="0" applyAlignment="0" applyProtection="0"/>
  </cellStyleXfs>
  <cellXfs count="32">
    <xf numFmtId="0" fontId="0" fillId="0" borderId="0" xfId="0"/>
    <xf numFmtId="164" fontId="2" fillId="0" borderId="0" xfId="1" applyFont="1" applyFill="1" applyBorder="1" applyAlignment="1" applyProtection="1"/>
    <xf numFmtId="164" fontId="1" fillId="0" borderId="0" xfId="1" applyFont="1" applyFill="1" applyBorder="1" applyAlignment="1" applyProtection="1"/>
    <xf numFmtId="164" fontId="2" fillId="0" borderId="0" xfId="1" applyFont="1" applyFill="1" applyBorder="1" applyAlignment="1" applyProtection="1">
      <alignment shrinkToFit="1"/>
    </xf>
    <xf numFmtId="0" fontId="1" fillId="0" borderId="0" xfId="0" applyFont="1" applyFill="1"/>
    <xf numFmtId="164" fontId="1" fillId="0" borderId="0" xfId="0" applyNumberFormat="1" applyFont="1" applyFill="1"/>
    <xf numFmtId="0" fontId="1" fillId="0" borderId="1" xfId="0" applyFont="1" applyFill="1" applyBorder="1"/>
    <xf numFmtId="0" fontId="2" fillId="0" borderId="1" xfId="0" applyFont="1" applyFill="1" applyBorder="1" applyAlignment="1">
      <alignment horizontal="left"/>
    </xf>
    <xf numFmtId="164" fontId="1" fillId="0" borderId="1" xfId="1" applyFont="1" applyFill="1" applyBorder="1" applyAlignment="1" applyProtection="1"/>
    <xf numFmtId="0" fontId="2" fillId="0" borderId="1" xfId="0" applyFont="1" applyFill="1" applyBorder="1"/>
    <xf numFmtId="164" fontId="2" fillId="0" borderId="1" xfId="1" applyFont="1" applyFill="1" applyBorder="1" applyAlignment="1" applyProtection="1">
      <alignment wrapText="1"/>
    </xf>
    <xf numFmtId="0" fontId="2" fillId="0" borderId="1" xfId="0" applyFont="1" applyFill="1" applyBorder="1" applyAlignment="1">
      <alignment wrapText="1"/>
    </xf>
    <xf numFmtId="164" fontId="2" fillId="0" borderId="1" xfId="1" applyFont="1" applyFill="1" applyBorder="1" applyAlignment="1" applyProtection="1">
      <alignment shrinkToFit="1"/>
    </xf>
    <xf numFmtId="0" fontId="7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right" wrapText="1"/>
    </xf>
    <xf numFmtId="164" fontId="2" fillId="0" borderId="1" xfId="1" applyFont="1" applyFill="1" applyBorder="1" applyAlignment="1" applyProtection="1">
      <alignment horizontal="center" shrinkToFit="1"/>
    </xf>
    <xf numFmtId="0" fontId="2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 applyProtection="1">
      <alignment vertical="center" shrinkToFi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64" fontId="1" fillId="0" borderId="1" xfId="1" applyFont="1" applyFill="1" applyBorder="1" applyAlignment="1" applyProtection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1" applyFont="1" applyFill="1" applyBorder="1" applyAlignment="1" applyProtection="1">
      <alignment horizontal="center" vertical="center"/>
    </xf>
    <xf numFmtId="164" fontId="1" fillId="0" borderId="1" xfId="1" applyFont="1" applyFill="1" applyBorder="1" applyAlignment="1" applyProtection="1">
      <alignment vertical="center"/>
    </xf>
    <xf numFmtId="0" fontId="0" fillId="0" borderId="1" xfId="0" applyBorder="1" applyAlignment="1"/>
    <xf numFmtId="164" fontId="2" fillId="0" borderId="1" xfId="1" applyFont="1" applyFill="1" applyBorder="1" applyAlignment="1" applyProtection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zoomScaleNormal="100" zoomScaleSheetLayoutView="100" workbookViewId="0">
      <pane xSplit="2" ySplit="2" topLeftCell="C3" activePane="bottomRight" state="frozen"/>
      <selection pane="topRight" activeCell="G1" sqref="G1"/>
      <selection pane="bottomLeft" activeCell="A3" sqref="A3"/>
      <selection pane="bottomRight" activeCell="K17" sqref="B3:K17"/>
    </sheetView>
  </sheetViews>
  <sheetFormatPr defaultColWidth="9.140625" defaultRowHeight="12.75" x14ac:dyDescent="0.2"/>
  <cols>
    <col min="1" max="1" width="4.42578125" style="22" customWidth="1"/>
    <col min="2" max="2" width="26.5703125" style="4" customWidth="1"/>
    <col min="3" max="3" width="16.28515625" style="2" customWidth="1"/>
    <col min="4" max="4" width="13.42578125" style="4" customWidth="1"/>
    <col min="5" max="6" width="12.85546875" style="4" customWidth="1"/>
    <col min="7" max="8" width="12" style="4" customWidth="1"/>
    <col min="9" max="9" width="10.5703125" style="4" customWidth="1"/>
    <col min="10" max="10" width="14.85546875" style="4" customWidth="1"/>
    <col min="11" max="11" width="11.42578125" style="4" customWidth="1"/>
    <col min="12" max="12" width="13.5703125" style="4" customWidth="1"/>
    <col min="13" max="16384" width="9.140625" style="4"/>
  </cols>
  <sheetData>
    <row r="1" spans="1:12" ht="13.15" customHeight="1" x14ac:dyDescent="0.2">
      <c r="A1" s="20"/>
      <c r="B1" s="7" t="s">
        <v>19</v>
      </c>
      <c r="C1" s="8"/>
      <c r="D1" s="6"/>
      <c r="E1" s="6"/>
      <c r="F1" s="6"/>
      <c r="G1" s="6"/>
      <c r="H1" s="6"/>
      <c r="I1" s="6"/>
      <c r="J1" s="6"/>
      <c r="K1" s="6"/>
    </row>
    <row r="2" spans="1:12" ht="51.75" customHeight="1" x14ac:dyDescent="0.2">
      <c r="A2" s="20" t="s">
        <v>1</v>
      </c>
      <c r="B2" s="9" t="s">
        <v>2</v>
      </c>
      <c r="C2" s="10" t="s">
        <v>3</v>
      </c>
      <c r="D2" s="11" t="s">
        <v>4</v>
      </c>
      <c r="E2" s="11" t="s">
        <v>5</v>
      </c>
      <c r="F2" s="13" t="s">
        <v>22</v>
      </c>
      <c r="G2" s="11" t="s">
        <v>21</v>
      </c>
      <c r="H2" s="11" t="s">
        <v>18</v>
      </c>
      <c r="I2" s="11" t="s">
        <v>6</v>
      </c>
      <c r="J2" s="11" t="s">
        <v>17</v>
      </c>
      <c r="K2" s="11" t="s">
        <v>7</v>
      </c>
    </row>
    <row r="3" spans="1:12" s="18" customFormat="1" ht="38.25" x14ac:dyDescent="0.2">
      <c r="A3" s="20">
        <v>1</v>
      </c>
      <c r="B3" s="16" t="s">
        <v>26</v>
      </c>
      <c r="C3" s="28">
        <v>29995290</v>
      </c>
      <c r="D3" s="17">
        <v>8162.47</v>
      </c>
      <c r="E3" s="17">
        <v>3332254.6899999892</v>
      </c>
      <c r="F3" s="17">
        <v>429851.7099999999</v>
      </c>
      <c r="G3" s="17">
        <v>0</v>
      </c>
      <c r="H3" s="17">
        <f>147*500</f>
        <v>73500</v>
      </c>
      <c r="I3" s="17">
        <v>0</v>
      </c>
      <c r="J3" s="29">
        <v>1000000</v>
      </c>
      <c r="K3" s="17">
        <v>0</v>
      </c>
    </row>
    <row r="4" spans="1:12" s="18" customFormat="1" ht="25.5" x14ac:dyDescent="0.2">
      <c r="A4" s="20">
        <v>2</v>
      </c>
      <c r="B4" s="16" t="s">
        <v>14</v>
      </c>
      <c r="C4" s="26">
        <v>1891800</v>
      </c>
      <c r="D4" s="17">
        <v>0</v>
      </c>
      <c r="E4" s="17">
        <v>321414.74000000005</v>
      </c>
      <c r="F4" s="17">
        <v>155809.36000000002</v>
      </c>
      <c r="G4" s="17">
        <v>0</v>
      </c>
      <c r="H4" s="17">
        <f>16*500</f>
        <v>8000</v>
      </c>
      <c r="I4" s="17">
        <v>0</v>
      </c>
      <c r="J4" s="30"/>
      <c r="K4" s="17">
        <v>20000</v>
      </c>
    </row>
    <row r="5" spans="1:12" s="18" customFormat="1" ht="25.5" x14ac:dyDescent="0.2">
      <c r="A5" s="20">
        <v>3</v>
      </c>
      <c r="B5" s="16" t="s">
        <v>8</v>
      </c>
      <c r="C5" s="26">
        <v>1784000</v>
      </c>
      <c r="D5" s="17">
        <v>0</v>
      </c>
      <c r="E5" s="17">
        <v>265011.94</v>
      </c>
      <c r="F5" s="17">
        <v>614926.28</v>
      </c>
      <c r="G5" s="17">
        <v>0</v>
      </c>
      <c r="H5" s="17">
        <f>51*500</f>
        <v>25500</v>
      </c>
      <c r="I5" s="17">
        <v>0</v>
      </c>
      <c r="J5" s="30"/>
      <c r="K5" s="17">
        <v>0</v>
      </c>
    </row>
    <row r="6" spans="1:12" s="18" customFormat="1" ht="51" x14ac:dyDescent="0.2">
      <c r="A6" s="20">
        <v>4</v>
      </c>
      <c r="B6" s="16" t="s">
        <v>9</v>
      </c>
      <c r="C6" s="27">
        <v>2064000</v>
      </c>
      <c r="D6" s="17">
        <v>0</v>
      </c>
      <c r="E6" s="17">
        <v>0</v>
      </c>
      <c r="F6" s="17">
        <v>79027</v>
      </c>
      <c r="G6" s="17">
        <v>0</v>
      </c>
      <c r="H6" s="17">
        <f>16*500</f>
        <v>8000</v>
      </c>
      <c r="I6" s="17">
        <v>0</v>
      </c>
      <c r="J6" s="30"/>
      <c r="K6" s="17">
        <v>0</v>
      </c>
    </row>
    <row r="7" spans="1:12" s="18" customFormat="1" ht="38.25" x14ac:dyDescent="0.2">
      <c r="A7" s="20">
        <v>5</v>
      </c>
      <c r="B7" s="16" t="s">
        <v>0</v>
      </c>
      <c r="C7" s="26">
        <v>5983187.75</v>
      </c>
      <c r="D7" s="17">
        <v>160129.82999999999</v>
      </c>
      <c r="E7" s="17">
        <v>85683.200000000012</v>
      </c>
      <c r="F7" s="17">
        <v>522432.05000000005</v>
      </c>
      <c r="G7" s="17">
        <v>0</v>
      </c>
      <c r="H7" s="17">
        <f>40*500</f>
        <v>20000</v>
      </c>
      <c r="I7" s="17">
        <v>0</v>
      </c>
      <c r="J7" s="30"/>
      <c r="K7" s="17">
        <v>5000</v>
      </c>
    </row>
    <row r="8" spans="1:12" s="18" customFormat="1" ht="25.5" x14ac:dyDescent="0.2">
      <c r="A8" s="20">
        <v>6</v>
      </c>
      <c r="B8" s="16" t="s">
        <v>15</v>
      </c>
      <c r="C8" s="26">
        <v>10947480</v>
      </c>
      <c r="D8" s="17">
        <v>169474.65000000002</v>
      </c>
      <c r="E8" s="17">
        <v>61762.240000000005</v>
      </c>
      <c r="F8" s="17">
        <v>569734.14</v>
      </c>
      <c r="G8" s="17">
        <v>0</v>
      </c>
      <c r="H8" s="17">
        <f>56*500</f>
        <v>28000</v>
      </c>
      <c r="I8" s="17">
        <v>0</v>
      </c>
      <c r="J8" s="30"/>
      <c r="K8" s="17">
        <v>15000</v>
      </c>
    </row>
    <row r="9" spans="1:12" s="18" customFormat="1" ht="25.5" x14ac:dyDescent="0.2">
      <c r="A9" s="20">
        <v>7</v>
      </c>
      <c r="B9" s="16" t="s">
        <v>10</v>
      </c>
      <c r="C9" s="26">
        <v>1160160</v>
      </c>
      <c r="D9" s="17">
        <v>35235.53</v>
      </c>
      <c r="E9" s="17">
        <v>9000</v>
      </c>
      <c r="F9" s="17">
        <v>160628.81999999998</v>
      </c>
      <c r="G9" s="17">
        <v>0</v>
      </c>
      <c r="H9" s="17">
        <f>20*500</f>
        <v>10000</v>
      </c>
      <c r="I9" s="17">
        <v>0</v>
      </c>
      <c r="J9" s="30"/>
      <c r="K9" s="17">
        <v>300</v>
      </c>
    </row>
    <row r="10" spans="1:12" s="18" customFormat="1" ht="25.5" x14ac:dyDescent="0.2">
      <c r="A10" s="20">
        <v>8</v>
      </c>
      <c r="B10" s="16" t="s">
        <v>12</v>
      </c>
      <c r="C10" s="26">
        <v>27791865</v>
      </c>
      <c r="D10" s="17">
        <v>1582045.29</v>
      </c>
      <c r="E10" s="17">
        <v>1975650.72</v>
      </c>
      <c r="F10" s="17">
        <v>579144.03</v>
      </c>
      <c r="G10" s="17">
        <v>550000</v>
      </c>
      <c r="H10" s="17">
        <f>145*500</f>
        <v>72500</v>
      </c>
      <c r="I10" s="17">
        <v>280000</v>
      </c>
      <c r="J10" s="30"/>
      <c r="K10" s="17">
        <v>22000</v>
      </c>
    </row>
    <row r="11" spans="1:12" s="18" customFormat="1" ht="38.25" x14ac:dyDescent="0.2">
      <c r="A11" s="20">
        <v>9</v>
      </c>
      <c r="B11" s="16" t="s">
        <v>23</v>
      </c>
      <c r="C11" s="26">
        <v>7249960</v>
      </c>
      <c r="D11" s="17">
        <v>0</v>
      </c>
      <c r="E11" s="17">
        <v>6799.91</v>
      </c>
      <c r="F11" s="17">
        <v>393449.98</v>
      </c>
      <c r="G11" s="17">
        <v>0</v>
      </c>
      <c r="H11" s="17">
        <f>33*500</f>
        <v>16500</v>
      </c>
      <c r="I11" s="17">
        <v>0</v>
      </c>
      <c r="J11" s="30"/>
      <c r="K11" s="17">
        <v>7000</v>
      </c>
    </row>
    <row r="12" spans="1:12" s="18" customFormat="1" x14ac:dyDescent="0.2">
      <c r="A12" s="20">
        <v>10</v>
      </c>
      <c r="B12" s="16" t="s">
        <v>16</v>
      </c>
      <c r="C12" s="26">
        <v>69370820</v>
      </c>
      <c r="D12" s="17">
        <v>2800933.68</v>
      </c>
      <c r="E12" s="17">
        <v>3077585.9899999988</v>
      </c>
      <c r="F12" s="17">
        <v>1926650.35</v>
      </c>
      <c r="G12" s="17">
        <v>0</v>
      </c>
      <c r="H12" s="17">
        <f>144*500</f>
        <v>72000</v>
      </c>
      <c r="I12" s="17">
        <v>10000</v>
      </c>
      <c r="J12" s="30"/>
      <c r="K12" s="17">
        <v>20000</v>
      </c>
    </row>
    <row r="13" spans="1:12" s="18" customFormat="1" ht="25.5" x14ac:dyDescent="0.2">
      <c r="A13" s="20">
        <v>11</v>
      </c>
      <c r="B13" s="16" t="s">
        <v>11</v>
      </c>
      <c r="C13" s="26">
        <v>13384000</v>
      </c>
      <c r="D13" s="17">
        <v>687381.94</v>
      </c>
      <c r="E13" s="17">
        <v>265827.27</v>
      </c>
      <c r="F13" s="17">
        <v>807221.6599999998</v>
      </c>
      <c r="G13" s="17">
        <v>0</v>
      </c>
      <c r="H13" s="17">
        <f>60*500</f>
        <v>30000</v>
      </c>
      <c r="I13" s="17">
        <v>0</v>
      </c>
      <c r="J13" s="30"/>
      <c r="K13" s="17">
        <v>500</v>
      </c>
    </row>
    <row r="14" spans="1:12" s="18" customFormat="1" ht="25.5" x14ac:dyDescent="0.2">
      <c r="A14" s="20">
        <v>12</v>
      </c>
      <c r="B14" s="16" t="s">
        <v>24</v>
      </c>
      <c r="C14" s="26">
        <v>4574800</v>
      </c>
      <c r="D14" s="17">
        <v>0</v>
      </c>
      <c r="E14" s="17">
        <v>0</v>
      </c>
      <c r="F14" s="17">
        <v>1171097.78</v>
      </c>
      <c r="G14" s="17">
        <v>0</v>
      </c>
      <c r="H14" s="17">
        <f>43*500</f>
        <v>21500</v>
      </c>
      <c r="I14" s="17">
        <v>0</v>
      </c>
      <c r="J14" s="30"/>
      <c r="K14" s="17">
        <v>600</v>
      </c>
    </row>
    <row r="15" spans="1:12" s="18" customFormat="1" ht="38.25" x14ac:dyDescent="0.2">
      <c r="A15" s="20">
        <v>13</v>
      </c>
      <c r="B15" s="16" t="s">
        <v>25</v>
      </c>
      <c r="C15" s="26">
        <v>30655000</v>
      </c>
      <c r="D15" s="17">
        <v>603325.65</v>
      </c>
      <c r="E15" s="17">
        <f>732162.63+209000</f>
        <v>941162.63</v>
      </c>
      <c r="F15" s="17">
        <v>800000</v>
      </c>
      <c r="G15" s="17">
        <v>0</v>
      </c>
      <c r="H15" s="17">
        <f>99*500</f>
        <v>49500</v>
      </c>
      <c r="I15" s="17">
        <v>0</v>
      </c>
      <c r="J15" s="30"/>
      <c r="K15" s="17">
        <v>32000</v>
      </c>
    </row>
    <row r="16" spans="1:12" ht="18.95" customHeight="1" x14ac:dyDescent="0.2">
      <c r="A16" s="20"/>
      <c r="B16" s="14" t="s">
        <v>13</v>
      </c>
      <c r="C16" s="12">
        <f>SUM(C3:C15)</f>
        <v>206852362.75</v>
      </c>
      <c r="D16" s="12">
        <f t="shared" ref="D16:K16" si="0">SUM(D3:D15)</f>
        <v>6046689.040000001</v>
      </c>
      <c r="E16" s="12">
        <f t="shared" si="0"/>
        <v>10342153.329999989</v>
      </c>
      <c r="F16" s="12">
        <f>SUM(F3:F15)</f>
        <v>8209973.1600000001</v>
      </c>
      <c r="G16" s="12">
        <f t="shared" si="0"/>
        <v>550000</v>
      </c>
      <c r="H16" s="12">
        <f t="shared" si="0"/>
        <v>435000</v>
      </c>
      <c r="I16" s="12">
        <f t="shared" si="0"/>
        <v>290000</v>
      </c>
      <c r="J16" s="15">
        <f>SUM(J3:J15)</f>
        <v>1000000</v>
      </c>
      <c r="K16" s="12">
        <f t="shared" si="0"/>
        <v>122400</v>
      </c>
      <c r="L16" s="5"/>
    </row>
    <row r="17" spans="1:11" ht="18.95" customHeight="1" x14ac:dyDescent="0.2">
      <c r="A17" s="21"/>
      <c r="B17" s="19" t="s">
        <v>20</v>
      </c>
      <c r="C17" s="31">
        <f>SUM(C16:K16)</f>
        <v>233848578.27999997</v>
      </c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21"/>
    </row>
    <row r="19" spans="1:11" x14ac:dyDescent="0.2">
      <c r="A19" s="24"/>
    </row>
    <row r="20" spans="1:11" x14ac:dyDescent="0.2">
      <c r="A20" s="25"/>
    </row>
    <row r="21" spans="1:11" ht="18" customHeight="1" x14ac:dyDescent="0.2">
      <c r="A21" s="23"/>
    </row>
    <row r="23" spans="1:11" x14ac:dyDescent="0.2">
      <c r="B23" s="1"/>
    </row>
  </sheetData>
  <mergeCells count="1">
    <mergeCell ref="J3:J15"/>
  </mergeCells>
  <phoneticPr fontId="0" type="noConversion"/>
  <printOptions horizontalCentered="1"/>
  <pageMargins left="0.74803149606299213" right="0.6692913385826772" top="0.82677165354330717" bottom="0.74803149606299213" header="0.51181102362204722" footer="0.51181102362204722"/>
  <pageSetup paperSize="9" scale="89" firstPageNumber="0" orientation="landscape" r:id="rId1"/>
  <headerFooter alignWithMargins="0">
    <oddHeader>&amp;L&amp;8SIWZ NA KOMPLEKSOWE UBEZPIECZENIE MIENIA I ODPOWIEDZIALNOŚCI CYWILNEJ POWIATU GOLENIOWSKIEGO WRAZ Z JEDNOSTKAMI ORGANIZACYJNYMI POWIATU - Znak sprawy: WA.272.7.2020            ZAŁĄCZNIK A</oddHeader>
    <oddFooter>&amp;L&amp;P/&amp;N   ZAŁĄCZNIK 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A ogień</vt:lpstr>
      <vt:lpstr>Arkusz1</vt:lpstr>
      <vt:lpstr>'Zał. A ogień'!Obszar_wydruku</vt:lpstr>
      <vt:lpstr>'Zał. A ogień'!Tytuły_wydruku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LGS</dc:creator>
  <cp:lastModifiedBy>A.Spałek</cp:lastModifiedBy>
  <cp:revision>1</cp:revision>
  <cp:lastPrinted>2020-04-24T07:57:05Z</cp:lastPrinted>
  <dcterms:created xsi:type="dcterms:W3CDTF">2005-02-11T14:36:15Z</dcterms:created>
  <dcterms:modified xsi:type="dcterms:W3CDTF">2020-04-24T07:57:21Z</dcterms:modified>
</cp:coreProperties>
</file>